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9480" windowHeight="7425"/>
  </bookViews>
  <sheets>
    <sheet name="Negs" sheetId="2" r:id="rId1"/>
  </sheets>
  <calcPr calcId="145621"/>
</workbook>
</file>

<file path=xl/calcChain.xml><?xml version="1.0" encoding="utf-8"?>
<calcChain xmlns="http://schemas.openxmlformats.org/spreadsheetml/2006/main">
  <c r="H11" i="2" l="1"/>
  <c r="G11" i="2" s="1"/>
  <c r="I11" i="2"/>
  <c r="I12" i="2" s="1"/>
  <c r="I13" i="2" s="1"/>
  <c r="H12" i="2" l="1"/>
  <c r="G12" i="2" s="1"/>
  <c r="I14" i="2"/>
  <c r="H15" i="2" s="1"/>
  <c r="F15" i="2" s="1"/>
  <c r="H14" i="2"/>
  <c r="F14" i="2" s="1"/>
  <c r="H13" i="2"/>
  <c r="F13" i="2" s="1"/>
  <c r="F11" i="2"/>
  <c r="F12" i="2" l="1"/>
  <c r="I15" i="2"/>
  <c r="I16" i="2" s="1"/>
  <c r="G13" i="2"/>
  <c r="G14" i="2"/>
  <c r="G15" i="2"/>
  <c r="H16" i="2" l="1"/>
  <c r="F16" i="2" s="1"/>
  <c r="I17" i="2"/>
  <c r="H17" i="2"/>
  <c r="F17" i="2" s="1"/>
  <c r="G16" i="2" l="1"/>
  <c r="I18" i="2"/>
  <c r="H18" i="2"/>
  <c r="F18" i="2" s="1"/>
  <c r="G17" i="2"/>
  <c r="G18" i="2" l="1"/>
</calcChain>
</file>

<file path=xl/sharedStrings.xml><?xml version="1.0" encoding="utf-8"?>
<sst xmlns="http://schemas.openxmlformats.org/spreadsheetml/2006/main" count="15" uniqueCount="11">
  <si>
    <t>padding</t>
  </si>
  <si>
    <t>plot</t>
  </si>
  <si>
    <t>Item</t>
  </si>
  <si>
    <t>crossover</t>
  </si>
  <si>
    <t>Actual Values</t>
  </si>
  <si>
    <t>Profit &amp; Loss Statement</t>
  </si>
  <si>
    <t>FY19</t>
  </si>
  <si>
    <t>Labour</t>
  </si>
  <si>
    <t>Consumables</t>
  </si>
  <si>
    <t>Settlements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</si>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</sst>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(* #,##0_);_(* \(#,##0\);_(* &quot;-&quot;_);_(@_)"/>
  </numFmts>
  <fonts count="7" x14ac:knownFonts="1">
    <font>
      <sz val="10"/>
      <name val="Tahoma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55"/>
      <name val="Tahoma"/>
      <family val="2"/>
    </font>
    <font>
      <sz val="10"/>
      <color indexed="22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hair">
        <color indexed="22"/>
      </right>
      <top style="thin">
        <color indexed="23"/>
      </top>
      <bottom style="hair">
        <color indexed="22"/>
      </bottom>
      <diagonal/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quotePrefix="1" applyFill="1"/>
    <xf numFmtId="0" fontId="3" fillId="3" borderId="0" xfId="0" applyFont="1" applyFill="1" applyAlignment="1">
      <alignment horizontal="right"/>
    </xf>
    <xf numFmtId="0" fontId="3" fillId="3" borderId="1" xfId="0" applyFont="1" applyFill="1" applyBorder="1"/>
    <xf numFmtId="0" fontId="3" fillId="3" borderId="2" xfId="0" applyFont="1" applyFill="1" applyBorder="1"/>
    <xf numFmtId="0" fontId="6" fillId="3" borderId="0" xfId="0" applyFont="1" applyFill="1" applyAlignment="1">
      <alignment horizontal="right"/>
    </xf>
    <xf numFmtId="43" fontId="0" fillId="2" borderId="0" xfId="0" applyNumberForma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169" fontId="0" fillId="2" borderId="0" xfId="0" applyNumberFormat="1" applyFill="1" applyBorder="1" applyProtection="1">
      <protection locked="0"/>
    </xf>
    <xf numFmtId="0" fontId="0" fillId="2" borderId="0" xfId="0" applyFill="1" applyBorder="1"/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468419551768887E-2"/>
          <c:y val="3.8636363636363635E-2"/>
          <c:w val="0.95138304496860282"/>
          <c:h val="0.8951775588422519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Ref>
              <c:f>Negs!$C$11:$C$18</c:f>
              <c:strCache>
                <c:ptCount val="8"/>
                <c:pt idx="0">
                  <c:v>Consumables</c:v>
                </c:pt>
                <c:pt idx="1">
                  <c:v>Labour</c:v>
                </c:pt>
                <c:pt idx="2">
                  <c:v>Consumables</c:v>
                </c:pt>
                <c:pt idx="3">
                  <c:v>Settlements</c:v>
                </c:pt>
                <c:pt idx="4">
                  <c:v>Labour</c:v>
                </c:pt>
                <c:pt idx="5">
                  <c:v>Consumables</c:v>
                </c:pt>
                <c:pt idx="6">
                  <c:v>Settlements</c:v>
                </c:pt>
                <c:pt idx="7">
                  <c:v>FY19</c:v>
                </c:pt>
              </c:strCache>
            </c:strRef>
          </c:cat>
          <c:val>
            <c:numRef>
              <c:f>Negs!$F$11:$F$18</c:f>
              <c:numCache>
                <c:formatCode>General</c:formatCode>
                <c:ptCount val="8"/>
                <c:pt idx="0">
                  <c:v>0</c:v>
                </c:pt>
                <c:pt idx="1">
                  <c:v>88</c:v>
                </c:pt>
                <c:pt idx="2">
                  <c:v>61</c:v>
                </c:pt>
                <c:pt idx="3">
                  <c:v>17</c:v>
                </c:pt>
                <c:pt idx="4">
                  <c:v>0</c:v>
                </c:pt>
                <c:pt idx="5">
                  <c:v>-27</c:v>
                </c:pt>
                <c:pt idx="6">
                  <c:v>0</c:v>
                </c:pt>
                <c:pt idx="7">
                  <c:v>16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</c:spPr>
          </c:dPt>
          <c:cat>
            <c:strRef>
              <c:f>Negs!$C$11:$C$18</c:f>
              <c:strCache>
                <c:ptCount val="8"/>
                <c:pt idx="0">
                  <c:v>Consumables</c:v>
                </c:pt>
                <c:pt idx="1">
                  <c:v>Labour</c:v>
                </c:pt>
                <c:pt idx="2">
                  <c:v>Consumables</c:v>
                </c:pt>
                <c:pt idx="3">
                  <c:v>Settlements</c:v>
                </c:pt>
                <c:pt idx="4">
                  <c:v>Labour</c:v>
                </c:pt>
                <c:pt idx="5">
                  <c:v>Consumables</c:v>
                </c:pt>
                <c:pt idx="6">
                  <c:v>Settlements</c:v>
                </c:pt>
                <c:pt idx="7">
                  <c:v>FY19</c:v>
                </c:pt>
              </c:strCache>
            </c:strRef>
          </c:cat>
          <c:val>
            <c:numRef>
              <c:f>Negs!$G$11:$G$18</c:f>
              <c:numCache>
                <c:formatCode>General</c:formatCode>
                <c:ptCount val="8"/>
                <c:pt idx="0">
                  <c:v>100</c:v>
                </c:pt>
                <c:pt idx="1">
                  <c:v>12</c:v>
                </c:pt>
                <c:pt idx="2">
                  <c:v>27</c:v>
                </c:pt>
                <c:pt idx="3">
                  <c:v>44</c:v>
                </c:pt>
                <c:pt idx="4">
                  <c:v>-49</c:v>
                </c:pt>
                <c:pt idx="5">
                  <c:v>-22</c:v>
                </c:pt>
                <c:pt idx="6">
                  <c:v>16</c:v>
                </c:pt>
                <c:pt idx="7">
                  <c:v>15</c:v>
                </c:pt>
              </c:numCache>
            </c:numRef>
          </c:val>
        </c:ser>
        <c:ser>
          <c:idx val="2"/>
          <c:order val="2"/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cat>
            <c:strRef>
              <c:f>Negs!$C$11:$C$18</c:f>
              <c:strCache>
                <c:ptCount val="8"/>
                <c:pt idx="0">
                  <c:v>Consumables</c:v>
                </c:pt>
                <c:pt idx="1">
                  <c:v>Labour</c:v>
                </c:pt>
                <c:pt idx="2">
                  <c:v>Consumables</c:v>
                </c:pt>
                <c:pt idx="3">
                  <c:v>Settlements</c:v>
                </c:pt>
                <c:pt idx="4">
                  <c:v>Labour</c:v>
                </c:pt>
                <c:pt idx="5">
                  <c:v>Consumables</c:v>
                </c:pt>
                <c:pt idx="6">
                  <c:v>Settlements</c:v>
                </c:pt>
                <c:pt idx="7">
                  <c:v>FY19</c:v>
                </c:pt>
              </c:strCache>
            </c:strRef>
          </c:cat>
          <c:val>
            <c:numRef>
              <c:f>Negs!$H$11:$H$18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-27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53054464"/>
        <c:axId val="453056000"/>
      </c:barChart>
      <c:catAx>
        <c:axId val="4530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05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0560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05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26334</xdr:colOff>
      <xdr:row>21</xdr:row>
      <xdr:rowOff>33058</xdr:rowOff>
    </xdr:from>
    <xdr:to>
      <xdr:col>14</xdr:col>
      <xdr:colOff>392766</xdr:colOff>
      <xdr:row>45</xdr:row>
      <xdr:rowOff>22411</xdr:rowOff>
    </xdr:to>
    <xdr:graphicFrame macro="">
      <xdr:nvGraphicFramePr>
        <xdr:cNvPr id="2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100853</xdr:colOff>
      <xdr:row>0</xdr:row>
      <xdr:rowOff>0</xdr:rowOff>
    </xdr:from>
    <xdr:to>
      <xdr:col>3</xdr:col>
      <xdr:colOff>49628</xdr:colOff>
      <xdr:row>6</xdr:row>
      <xdr:rowOff>44824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5" y="0"/>
          <a:ext cx="1091775" cy="986118"/>
        </a:xfrm>
        <a:prstGeom prst="rect">
          <a:avLst/>
        </a:prstGeom>
      </xdr:spPr>
    </xdr:pic>
    <xdr:clientData/>
  </xdr:twoCellAnchor>
  <xdr:twoCellAnchor>
    <xdr:from>
      <xdr:col>3</xdr:col>
      <xdr:colOff>177613</xdr:colOff>
      <xdr:row>2</xdr:row>
      <xdr:rowOff>100293</xdr:rowOff>
    </xdr:from>
    <xdr:to>
      <xdr:col>10</xdr:col>
      <xdr:colOff>11205</xdr:colOff>
      <xdr:row>5</xdr:row>
      <xdr:rowOff>96371</xdr:rowOff>
    </xdr:to>
    <xdr:sp macro="" textlink="">
      <xdr:nvSpPr>
        <xdr:cNvPr id="4" name="TextBox 3"/>
        <xdr:cNvSpPr txBox="1"/>
      </xdr:nvSpPr>
      <xdr:spPr>
        <a:xfrm>
          <a:off x="1477495" y="414058"/>
          <a:ext cx="4192681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Waterfall for Negatives</a:t>
          </a:r>
          <a:endParaRPr lang="en-US" sz="2800" b="0" i="0" u="none" strike="noStrike">
            <a:solidFill>
              <a:schemeClr val="tx1">
                <a:lumMod val="65000"/>
                <a:lumOff val="35000"/>
              </a:schemeClr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8:I25"/>
  <sheetViews>
    <sheetView showGridLines="0" showRowColHeaders="0" tabSelected="1" zoomScale="85" workbookViewId="0">
      <selection activeCell="F50" sqref="F50"/>
    </sheetView>
  </sheetViews>
  <sheetFormatPr defaultRowHeight="12.75" x14ac:dyDescent="0.2"/>
  <cols>
    <col min="1" max="1" width="2.42578125" style="1" customWidth="1"/>
    <col min="2" max="2" width="3.5703125" style="1" customWidth="1"/>
    <col min="3" max="3" width="13.5703125" style="1" customWidth="1"/>
    <col min="4" max="4" width="13.85546875" style="1" customWidth="1"/>
    <col min="5" max="5" width="2.7109375" style="1" customWidth="1"/>
    <col min="6" max="7" width="9.140625" style="1"/>
    <col min="8" max="8" width="12.5703125" style="1" customWidth="1"/>
    <col min="9" max="11" width="9.140625" style="1"/>
    <col min="12" max="12" width="13.5703125" style="1" customWidth="1"/>
    <col min="13" max="15" width="9.140625" style="1"/>
    <col min="16" max="16" width="14.28515625" style="1" bestFit="1" customWidth="1"/>
    <col min="17" max="18" width="14.42578125" style="1" bestFit="1" customWidth="1"/>
    <col min="19" max="16384" width="9.140625" style="1"/>
  </cols>
  <sheetData>
    <row r="8" spans="3:9" x14ac:dyDescent="0.2">
      <c r="C8" s="2" t="s">
        <v>5</v>
      </c>
    </row>
    <row r="9" spans="3:9" x14ac:dyDescent="0.2">
      <c r="C9" s="5" t="s">
        <v>2</v>
      </c>
      <c r="D9" s="6" t="s">
        <v>4</v>
      </c>
      <c r="F9" s="4" t="s">
        <v>0</v>
      </c>
      <c r="G9" s="4" t="s">
        <v>1</v>
      </c>
      <c r="H9" s="4" t="s">
        <v>3</v>
      </c>
      <c r="I9" s="7" t="s">
        <v>10</v>
      </c>
    </row>
    <row r="11" spans="3:9" x14ac:dyDescent="0.2">
      <c r="C11" s="1" t="s">
        <v>8</v>
      </c>
      <c r="D11" s="12">
        <v>100</v>
      </c>
      <c r="E11" s="13"/>
      <c r="F11" s="9">
        <f>IF(H11&lt;&gt;0,0,IF(I10*D11&gt;=0,I10,I10+D11))</f>
        <v>0</v>
      </c>
      <c r="G11" s="9">
        <f>IF(AND(I10&lt;&gt;0,H11=0),IF(I10+D11&lt;0,-1,IF(I10&lt;0,-1,1))*ABS(D11)+H11,IF(I10+D11&lt;0,-1,1)*ABS(D11)+H11)</f>
        <v>100</v>
      </c>
      <c r="H11" s="9">
        <f>IF(AND(I10*D11&lt;0,ABS(D11)-ABS(I10)&gt;0),I10,0)</f>
        <v>0</v>
      </c>
      <c r="I11" s="10">
        <f>IF(I10*D11&gt;0,D11+I10,D11+I10)</f>
        <v>100</v>
      </c>
    </row>
    <row r="12" spans="3:9" x14ac:dyDescent="0.2">
      <c r="C12" s="1" t="s">
        <v>7</v>
      </c>
      <c r="D12" s="12">
        <v>-12</v>
      </c>
      <c r="E12" s="13"/>
      <c r="F12" s="9">
        <f t="shared" ref="F12:F17" si="0">IF(H12&lt;&gt;0,0,IF(I11*D12&gt;=0,I11,I11+D12))</f>
        <v>88</v>
      </c>
      <c r="G12" s="9">
        <f t="shared" ref="G12:G17" si="1">IF(AND(I11&lt;&gt;0,H12=0),IF(I11+D12&lt;0,-1,IF(I11&lt;0,-1,1))*ABS(D12)+H12,IF(I11+D12&lt;0,-1,1)*ABS(D12)+H12)</f>
        <v>12</v>
      </c>
      <c r="H12" s="9">
        <f t="shared" ref="H12:H17" si="2">IF(AND(I11*D12&lt;0,ABS(D12)-ABS(I11)&gt;0),I11,0)</f>
        <v>0</v>
      </c>
      <c r="I12" s="11">
        <f t="shared" ref="I12:I17" si="3">IF(I11*D12&gt;0,D12+I11,D12+I11)</f>
        <v>88</v>
      </c>
    </row>
    <row r="13" spans="3:9" x14ac:dyDescent="0.2">
      <c r="C13" s="1" t="s">
        <v>8</v>
      </c>
      <c r="D13" s="12">
        <v>-27</v>
      </c>
      <c r="E13" s="13"/>
      <c r="F13" s="9">
        <f t="shared" si="0"/>
        <v>61</v>
      </c>
      <c r="G13" s="9">
        <f t="shared" si="1"/>
        <v>27</v>
      </c>
      <c r="H13" s="9">
        <f t="shared" si="2"/>
        <v>0</v>
      </c>
      <c r="I13" s="11">
        <f t="shared" si="3"/>
        <v>61</v>
      </c>
    </row>
    <row r="14" spans="3:9" x14ac:dyDescent="0.2">
      <c r="C14" s="1" t="s">
        <v>9</v>
      </c>
      <c r="D14" s="12">
        <v>-44</v>
      </c>
      <c r="E14" s="13"/>
      <c r="F14" s="9">
        <f t="shared" si="0"/>
        <v>17</v>
      </c>
      <c r="G14" s="9">
        <f t="shared" si="1"/>
        <v>44</v>
      </c>
      <c r="H14" s="9">
        <f t="shared" si="2"/>
        <v>0</v>
      </c>
      <c r="I14" s="11">
        <f t="shared" si="3"/>
        <v>17</v>
      </c>
    </row>
    <row r="15" spans="3:9" x14ac:dyDescent="0.2">
      <c r="C15" s="1" t="s">
        <v>7</v>
      </c>
      <c r="D15" s="12">
        <v>-66</v>
      </c>
      <c r="E15" s="13"/>
      <c r="F15" s="9">
        <f t="shared" si="0"/>
        <v>0</v>
      </c>
      <c r="G15" s="9">
        <f t="shared" si="1"/>
        <v>-49</v>
      </c>
      <c r="H15" s="9">
        <f t="shared" si="2"/>
        <v>17</v>
      </c>
      <c r="I15" s="11">
        <f t="shared" si="3"/>
        <v>-49</v>
      </c>
    </row>
    <row r="16" spans="3:9" x14ac:dyDescent="0.2">
      <c r="C16" s="1" t="s">
        <v>8</v>
      </c>
      <c r="D16" s="12">
        <v>22</v>
      </c>
      <c r="E16" s="13"/>
      <c r="F16" s="9">
        <f t="shared" si="0"/>
        <v>-27</v>
      </c>
      <c r="G16" s="9">
        <f t="shared" si="1"/>
        <v>-22</v>
      </c>
      <c r="H16" s="9">
        <f t="shared" si="2"/>
        <v>0</v>
      </c>
      <c r="I16" s="11">
        <f t="shared" si="3"/>
        <v>-27</v>
      </c>
    </row>
    <row r="17" spans="3:9" ht="12" customHeight="1" x14ac:dyDescent="0.2">
      <c r="C17" s="1" t="s">
        <v>9</v>
      </c>
      <c r="D17" s="12">
        <v>43</v>
      </c>
      <c r="E17" s="13"/>
      <c r="F17" s="9">
        <f t="shared" si="0"/>
        <v>0</v>
      </c>
      <c r="G17" s="9">
        <f t="shared" si="1"/>
        <v>16</v>
      </c>
      <c r="H17" s="9">
        <f t="shared" si="2"/>
        <v>-27</v>
      </c>
      <c r="I17" s="11">
        <f t="shared" si="3"/>
        <v>16</v>
      </c>
    </row>
    <row r="18" spans="3:9" x14ac:dyDescent="0.2">
      <c r="C18" s="1" t="s">
        <v>6</v>
      </c>
      <c r="D18" s="12">
        <v>15</v>
      </c>
      <c r="E18" s="13"/>
      <c r="F18" s="9">
        <f>IF(H18&lt;&gt;0,0,IF(I17*D18&gt;=0,I17,I17+D18))</f>
        <v>16</v>
      </c>
      <c r="G18" s="9">
        <f>IF(AND(I17&lt;&gt;0,H18=0),IF(I17+D18&lt;0,-1,IF(I17&lt;0,-1,1))*ABS(D18)+H18,IF(I17+D18&lt;0,-1,1)*ABS(D18)+H18)</f>
        <v>15</v>
      </c>
      <c r="H18" s="9">
        <f>IF(AND(I17*D18&lt;0,ABS(D18)-ABS(I17)&gt;0),I17,0)</f>
        <v>0</v>
      </c>
      <c r="I18" s="11">
        <f>IF(I17*D18&gt;0,D18+I17,D18+I17)</f>
        <v>31</v>
      </c>
    </row>
    <row r="19" spans="3:9" x14ac:dyDescent="0.2">
      <c r="D19" s="8"/>
    </row>
    <row r="25" spans="3:9" x14ac:dyDescent="0.2">
      <c r="D25" s="3"/>
    </row>
  </sheetData>
  <phoneticPr fontId="1" type="noConversion"/>
  <conditionalFormatting sqref="D11:D18">
    <cfRule type="cellIs" dxfId="1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Negs</vt:lpstr>
    </vt:vector>
  </TitlesOfParts>
  <Company>www.databison.com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Smallman</dc:creator>
  <cp:lastModifiedBy>Small, Marcus</cp:lastModifiedBy>
  <dcterms:created xsi:type="dcterms:W3CDTF">2008-10-06T08:27:37Z</dcterms:created>
  <dcterms:modified xsi:type="dcterms:W3CDTF">2018-02-19T01:06:47Z</dcterms:modified>
</cp:coreProperties>
</file>