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 codeName="{3D1A710C-6663-3D7B-7F91-EC182F24A4B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cu\Pictures\"/>
    </mc:Choice>
  </mc:AlternateContent>
  <xr:revisionPtr revIDLastSave="0" documentId="8_{8D3D2C2F-3BFD-4F54-969F-F216FE571D72}" xr6:coauthVersionLast="36" xr6:coauthVersionMax="36" xr10:uidLastSave="{00000000-0000-0000-0000-000000000000}"/>
  <bookViews>
    <workbookView xWindow="0" yWindow="0" windowWidth="28800" windowHeight="12225" activeTab="3"/>
  </bookViews>
  <sheets>
    <sheet name="ExA" sheetId="4" r:id="rId1"/>
    <sheet name="ExB" sheetId="9" r:id="rId2"/>
    <sheet name="ExC" sheetId="10" r:id="rId3"/>
    <sheet name="Results" sheetId="5" r:id="rId4"/>
  </sheets>
  <functionGroups builtInGroupCount="19"/>
  <definedNames>
    <definedName name="_xlnm._FilterDatabase" localSheetId="2" hidden="1">ExC!$A$1:$E$21</definedName>
    <definedName name="FIFO_ran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4" l="1"/>
  <c r="E23" i="5"/>
  <c r="E24" i="5"/>
  <c r="E25" i="5"/>
  <c r="E22" i="5"/>
  <c r="E16" i="5"/>
  <c r="E17" i="5"/>
  <c r="F3" i="4"/>
  <c r="F4" i="4"/>
  <c r="F6" i="4"/>
  <c r="F2" i="4"/>
  <c r="E10" i="5"/>
  <c r="D13" i="10"/>
  <c r="E13" i="10" s="1"/>
  <c r="D14" i="10"/>
  <c r="E14" i="10"/>
  <c r="D15" i="10"/>
  <c r="E15" i="10"/>
  <c r="D16" i="10"/>
  <c r="E16" i="10"/>
  <c r="D17" i="10"/>
  <c r="E17" i="10" s="1"/>
  <c r="D18" i="10"/>
  <c r="E18" i="10"/>
  <c r="D19" i="10"/>
  <c r="E19" i="10"/>
  <c r="D20" i="10"/>
  <c r="E20" i="10"/>
  <c r="D21" i="10"/>
  <c r="E21" i="10" s="1"/>
  <c r="D12" i="10"/>
  <c r="E12" i="10"/>
  <c r="E11" i="10"/>
  <c r="E10" i="10"/>
  <c r="E9" i="10"/>
  <c r="E8" i="10"/>
  <c r="E7" i="10"/>
  <c r="E6" i="10"/>
  <c r="E5" i="10"/>
  <c r="E4" i="10"/>
  <c r="E3" i="10"/>
  <c r="E2" i="10"/>
  <c r="E11" i="9"/>
  <c r="E10" i="9"/>
  <c r="E9" i="9"/>
  <c r="E8" i="9"/>
  <c r="E7" i="9"/>
  <c r="E6" i="9"/>
  <c r="E5" i="9"/>
  <c r="E4" i="9"/>
  <c r="E3" i="9"/>
  <c r="E2" i="9"/>
  <c r="E3" i="4"/>
  <c r="E4" i="4"/>
  <c r="E5" i="4"/>
  <c r="E6" i="4"/>
  <c r="E2" i="4"/>
  <c r="D22" i="5"/>
  <c r="D10" i="5"/>
  <c r="D17" i="5"/>
  <c r="D25" i="5"/>
  <c r="D16" i="5"/>
  <c r="D24" i="5"/>
  <c r="D23" i="5"/>
  <c r="F24" i="5" l="1"/>
  <c r="F16" i="5"/>
  <c r="F17" i="5"/>
  <c r="F10" i="5"/>
  <c r="F23" i="5"/>
  <c r="F22" i="5"/>
  <c r="F25" i="5"/>
</calcChain>
</file>

<file path=xl/sharedStrings.xml><?xml version="1.0" encoding="utf-8"?>
<sst xmlns="http://schemas.openxmlformats.org/spreadsheetml/2006/main" count="75" uniqueCount="13">
  <si>
    <t>Date</t>
  </si>
  <si>
    <t>Product</t>
  </si>
  <si>
    <t>Qty</t>
  </si>
  <si>
    <t>Cost</t>
  </si>
  <si>
    <t>Product Name</t>
  </si>
  <si>
    <t>Sell</t>
  </si>
  <si>
    <t>Cost of Goods</t>
  </si>
  <si>
    <t>Month</t>
  </si>
  <si>
    <t>USB Stick</t>
  </si>
  <si>
    <t>Memory</t>
  </si>
  <si>
    <t>Remaining Inv</t>
  </si>
  <si>
    <t>FIFO Value</t>
  </si>
  <si>
    <t>Cost of Goods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</si>
</sst>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_-* #,##0_-;\-* #,##0_-;_-* &quot;-&quot;??_-;_-@_-"/>
    <numFmt numFmtId="166" formatCode="mmm"/>
    <numFmt numFmtId="167" formatCode="#,##0_);\(#,##0\);&quot;- &quot;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167" fontId="1" fillId="0" borderId="1" applyNumberFormat="0" applyAlignment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44" fontId="3" fillId="0" borderId="0" xfId="3" applyFont="1"/>
    <xf numFmtId="164" fontId="0" fillId="0" borderId="0" xfId="0" applyNumberFormat="1"/>
    <xf numFmtId="165" fontId="3" fillId="0" borderId="0" xfId="2" applyNumberFormat="1" applyFont="1"/>
    <xf numFmtId="0" fontId="0" fillId="0" borderId="0" xfId="0" applyFill="1"/>
    <xf numFmtId="44" fontId="0" fillId="0" borderId="0" xfId="0" applyNumberFormat="1"/>
    <xf numFmtId="165" fontId="3" fillId="0" borderId="0" xfId="2" applyNumberFormat="1" applyFont="1" applyFill="1"/>
    <xf numFmtId="44" fontId="4" fillId="0" borderId="0" xfId="3" applyFont="1"/>
    <xf numFmtId="44" fontId="3" fillId="0" borderId="0" xfId="3" applyFont="1" applyFill="1"/>
    <xf numFmtId="166" fontId="0" fillId="0" borderId="0" xfId="0" applyNumberFormat="1"/>
    <xf numFmtId="14" fontId="3" fillId="0" borderId="0" xfId="3" applyNumberFormat="1" applyFont="1"/>
    <xf numFmtId="167" fontId="2" fillId="2" borderId="1" xfId="1" applyFont="1" applyFill="1" applyAlignment="1">
      <alignment wrapText="1"/>
    </xf>
    <xf numFmtId="167" fontId="2" fillId="2" borderId="1" xfId="1" applyFont="1" applyFill="1" applyAlignment="1">
      <alignment horizontal="center" wrapText="1"/>
    </xf>
    <xf numFmtId="43" fontId="3" fillId="0" borderId="0" xfId="2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0" xfId="2" applyNumberFormat="1" applyFont="1" applyFill="1" applyAlignment="1">
      <alignment horizontal="center"/>
    </xf>
    <xf numFmtId="44" fontId="4" fillId="0" borderId="0" xfId="3" applyFont="1" applyAlignment="1">
      <alignment horizontal="center"/>
    </xf>
    <xf numFmtId="0" fontId="0" fillId="0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66" fontId="0" fillId="0" borderId="2" xfId="0" applyNumberFormat="1" applyBorder="1" applyAlignment="1">
      <alignment horizontal="center"/>
    </xf>
    <xf numFmtId="0" fontId="0" fillId="0" borderId="3" xfId="0" applyFill="1" applyBorder="1"/>
    <xf numFmtId="165" fontId="3" fillId="0" borderId="3" xfId="2" applyNumberFormat="1" applyFont="1" applyBorder="1" applyAlignment="1">
      <alignment horizontal="center"/>
    </xf>
    <xf numFmtId="44" fontId="4" fillId="0" borderId="3" xfId="3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</cellXfs>
  <cellStyles count="4">
    <cellStyle name="Border" xfId="1"/>
    <cellStyle name="Comma" xfId="2" builtinId="3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</xdr:row>
      <xdr:rowOff>66675</xdr:rowOff>
    </xdr:from>
    <xdr:to>
      <xdr:col>5</xdr:col>
      <xdr:colOff>723900</xdr:colOff>
      <xdr:row>5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41BB628-2F15-4625-9B9C-B4341D9B010D}"/>
            </a:ext>
          </a:extLst>
        </xdr:cNvPr>
        <xdr:cNvSpPr txBox="1"/>
      </xdr:nvSpPr>
      <xdr:spPr>
        <a:xfrm>
          <a:off x="1276350" y="447675"/>
          <a:ext cx="361950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3600">
              <a:solidFill>
                <a:schemeClr val="accent1">
                  <a:lumMod val="50000"/>
                </a:schemeClr>
              </a:solidFill>
            </a:rPr>
            <a:t>FIFO Calcuations</a:t>
          </a:r>
        </a:p>
      </xdr:txBody>
    </xdr:sp>
    <xdr:clientData/>
  </xdr:twoCellAnchor>
  <xdr:twoCellAnchor>
    <xdr:from>
      <xdr:col>3</xdr:col>
      <xdr:colOff>1019175</xdr:colOff>
      <xdr:row>6</xdr:row>
      <xdr:rowOff>9525</xdr:rowOff>
    </xdr:from>
    <xdr:to>
      <xdr:col>6</xdr:col>
      <xdr:colOff>209550</xdr:colOff>
      <xdr:row>7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24F84A1-DB35-4457-BC89-0F0366659205}"/>
            </a:ext>
          </a:extLst>
        </xdr:cNvPr>
        <xdr:cNvSpPr txBox="1"/>
      </xdr:nvSpPr>
      <xdr:spPr>
        <a:xfrm>
          <a:off x="3095625" y="1152525"/>
          <a:ext cx="20955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accent1">
                  <a:lumMod val="50000"/>
                </a:schemeClr>
              </a:solidFill>
            </a:rPr>
            <a:t>FIFO One Criteria</a:t>
          </a:r>
        </a:p>
      </xdr:txBody>
    </xdr:sp>
    <xdr:clientData/>
  </xdr:twoCellAnchor>
  <xdr:twoCellAnchor>
    <xdr:from>
      <xdr:col>3</xdr:col>
      <xdr:colOff>1019175</xdr:colOff>
      <xdr:row>12</xdr:row>
      <xdr:rowOff>0</xdr:rowOff>
    </xdr:from>
    <xdr:to>
      <xdr:col>6</xdr:col>
      <xdr:colOff>209550</xdr:colOff>
      <xdr:row>14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D4B65A1-0172-4A52-8FF0-385D971A7798}"/>
            </a:ext>
          </a:extLst>
        </xdr:cNvPr>
        <xdr:cNvSpPr txBox="1"/>
      </xdr:nvSpPr>
      <xdr:spPr>
        <a:xfrm>
          <a:off x="3095625" y="2286000"/>
          <a:ext cx="20955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accent1">
                  <a:lumMod val="50000"/>
                </a:schemeClr>
              </a:solidFill>
            </a:rPr>
            <a:t>FIFO Two Criteria</a:t>
          </a:r>
        </a:p>
      </xdr:txBody>
    </xdr:sp>
    <xdr:clientData/>
  </xdr:twoCellAnchor>
  <xdr:twoCellAnchor>
    <xdr:from>
      <xdr:col>3</xdr:col>
      <xdr:colOff>1019175</xdr:colOff>
      <xdr:row>17</xdr:row>
      <xdr:rowOff>180975</xdr:rowOff>
    </xdr:from>
    <xdr:to>
      <xdr:col>6</xdr:col>
      <xdr:colOff>209550</xdr:colOff>
      <xdr:row>20</xdr:row>
      <xdr:rowOff>76200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83BA7F8-2B78-4DDC-9337-F8FF53AFA863}"/>
            </a:ext>
          </a:extLst>
        </xdr:cNvPr>
        <xdr:cNvSpPr txBox="1"/>
      </xdr:nvSpPr>
      <xdr:spPr>
        <a:xfrm>
          <a:off x="3095625" y="3419475"/>
          <a:ext cx="20955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accent1">
                  <a:lumMod val="50000"/>
                </a:schemeClr>
              </a:solidFill>
            </a:rPr>
            <a:t>FIFO Three Criteria</a:t>
          </a:r>
        </a:p>
      </xdr:txBody>
    </xdr:sp>
    <xdr:clientData/>
  </xdr:twoCellAnchor>
  <xdr:twoCellAnchor editAs="oneCell">
    <xdr:from>
      <xdr:col>0</xdr:col>
      <xdr:colOff>200025</xdr:colOff>
      <xdr:row>1</xdr:row>
      <xdr:rowOff>171450</xdr:rowOff>
    </xdr:from>
    <xdr:to>
      <xdr:col>1</xdr:col>
      <xdr:colOff>587196</xdr:colOff>
      <xdr:row>6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BDA297-888E-47FA-AFCC-11AE62A8C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61950"/>
          <a:ext cx="1015821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</sheetPr>
  <dimension ref="A1:I14"/>
  <sheetViews>
    <sheetView workbookViewId="0">
      <selection activeCell="F5" sqref="F2:F5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0.28515625" bestFit="1" customWidth="1"/>
    <col min="5" max="5" width="13.28515625" bestFit="1" customWidth="1"/>
    <col min="6" max="6" width="14.85546875" bestFit="1" customWidth="1"/>
  </cols>
  <sheetData>
    <row r="1" spans="1:9" ht="29.2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6</v>
      </c>
    </row>
    <row r="2" spans="1:9" x14ac:dyDescent="0.25">
      <c r="A2" s="2">
        <v>42282</v>
      </c>
      <c r="B2" s="4" t="s">
        <v>8</v>
      </c>
      <c r="C2" s="6">
        <v>80</v>
      </c>
      <c r="D2" s="1">
        <v>1.1000000000000001</v>
      </c>
      <c r="E2" s="8">
        <f>D2*C2</f>
        <v>88</v>
      </c>
      <c r="F2" s="5">
        <f>C2*D2</f>
        <v>88</v>
      </c>
    </row>
    <row r="3" spans="1:9" x14ac:dyDescent="0.25">
      <c r="A3" s="2">
        <v>42283</v>
      </c>
      <c r="B3" s="4" t="s">
        <v>8</v>
      </c>
      <c r="C3" s="6">
        <v>200</v>
      </c>
      <c r="D3" s="1">
        <v>1.05</v>
      </c>
      <c r="E3" s="8">
        <f>D3*C3</f>
        <v>210</v>
      </c>
      <c r="F3" s="5">
        <f>C3*D3</f>
        <v>210</v>
      </c>
    </row>
    <row r="4" spans="1:9" x14ac:dyDescent="0.25">
      <c r="A4" s="2">
        <v>42284</v>
      </c>
      <c r="B4" s="4" t="s">
        <v>8</v>
      </c>
      <c r="C4" s="6">
        <v>120</v>
      </c>
      <c r="D4" s="1">
        <v>1.1000000000000001</v>
      </c>
      <c r="E4" s="8">
        <f>D4*C4</f>
        <v>132</v>
      </c>
      <c r="F4" s="5">
        <f>C4*D4</f>
        <v>132</v>
      </c>
    </row>
    <row r="5" spans="1:9" x14ac:dyDescent="0.25">
      <c r="A5" s="2">
        <v>42285</v>
      </c>
      <c r="B5" s="4" t="s">
        <v>8</v>
      </c>
      <c r="C5" s="6">
        <v>300</v>
      </c>
      <c r="D5" s="1">
        <v>1.03</v>
      </c>
      <c r="E5" s="8">
        <f>D5*C5</f>
        <v>309</v>
      </c>
      <c r="F5" s="5">
        <f>20*D5</f>
        <v>20.6</v>
      </c>
    </row>
    <row r="6" spans="1:9" x14ac:dyDescent="0.25">
      <c r="A6" s="2">
        <v>42286</v>
      </c>
      <c r="B6" s="4" t="s">
        <v>8</v>
      </c>
      <c r="C6" s="6">
        <v>50</v>
      </c>
      <c r="D6" s="1">
        <v>1.1000000000000001</v>
      </c>
      <c r="E6" s="8">
        <f>D6*C6</f>
        <v>55.000000000000007</v>
      </c>
      <c r="F6" s="5">
        <f>C6*D6</f>
        <v>55.000000000000007</v>
      </c>
    </row>
    <row r="7" spans="1:9" x14ac:dyDescent="0.25">
      <c r="A7" s="2"/>
      <c r="B7" s="4"/>
      <c r="C7" s="6"/>
      <c r="D7" s="1"/>
      <c r="E7" s="8"/>
    </row>
    <row r="8" spans="1:9" x14ac:dyDescent="0.25">
      <c r="A8" s="2"/>
      <c r="B8" s="4"/>
      <c r="C8" s="6"/>
      <c r="D8" s="1"/>
      <c r="E8" s="8"/>
    </row>
    <row r="9" spans="1:9" x14ac:dyDescent="0.25">
      <c r="A9" s="2"/>
      <c r="B9" s="4"/>
      <c r="C9" s="6"/>
      <c r="D9" s="1"/>
      <c r="E9" s="8"/>
      <c r="F9" s="5"/>
    </row>
    <row r="10" spans="1:9" x14ac:dyDescent="0.25">
      <c r="A10" s="2"/>
      <c r="B10" s="4"/>
      <c r="C10" s="6"/>
      <c r="D10" s="1"/>
      <c r="E10" s="1"/>
    </row>
    <row r="11" spans="1:9" x14ac:dyDescent="0.25">
      <c r="A11" s="2"/>
      <c r="B11" s="4"/>
      <c r="C11" s="6"/>
      <c r="D11" s="1"/>
      <c r="E11" s="1"/>
    </row>
    <row r="12" spans="1:9" x14ac:dyDescent="0.25">
      <c r="A12" s="1"/>
      <c r="B12" s="1"/>
      <c r="C12" s="1"/>
      <c r="D12" s="1"/>
    </row>
    <row r="13" spans="1:9" x14ac:dyDescent="0.25">
      <c r="A13" s="1"/>
      <c r="B13" s="1"/>
      <c r="C13" s="1"/>
      <c r="D13" s="1"/>
    </row>
    <row r="14" spans="1:9" x14ac:dyDescent="0.25">
      <c r="A14" s="1"/>
      <c r="B14" s="1"/>
      <c r="C14" s="1"/>
      <c r="D14" s="1"/>
      <c r="I1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-0.249977111117893"/>
  </sheetPr>
  <dimension ref="A1:I14"/>
  <sheetViews>
    <sheetView workbookViewId="0">
      <selection activeCell="E29" sqref="E29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0.28515625" bestFit="1" customWidth="1"/>
    <col min="5" max="5" width="13.28515625" bestFit="1" customWidth="1"/>
    <col min="6" max="6" width="14.85546875" bestFit="1" customWidth="1"/>
  </cols>
  <sheetData>
    <row r="1" spans="1:9" ht="29.2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6</v>
      </c>
    </row>
    <row r="2" spans="1:9" x14ac:dyDescent="0.25">
      <c r="A2" s="2">
        <v>42282</v>
      </c>
      <c r="B2" s="4" t="s">
        <v>8</v>
      </c>
      <c r="C2" s="6">
        <v>100</v>
      </c>
      <c r="D2" s="1">
        <v>1.1000000000000001</v>
      </c>
      <c r="E2" s="8">
        <f t="shared" ref="E2:E11" si="0">D2*C2</f>
        <v>110.00000000000001</v>
      </c>
    </row>
    <row r="3" spans="1:9" x14ac:dyDescent="0.25">
      <c r="A3" s="2">
        <v>42283</v>
      </c>
      <c r="B3" s="4" t="s">
        <v>8</v>
      </c>
      <c r="C3" s="6">
        <v>200</v>
      </c>
      <c r="D3" s="1">
        <v>1.05</v>
      </c>
      <c r="E3" s="8">
        <f t="shared" si="0"/>
        <v>210</v>
      </c>
    </row>
    <row r="4" spans="1:9" x14ac:dyDescent="0.25">
      <c r="A4" s="2">
        <v>42284</v>
      </c>
      <c r="B4" s="4" t="s">
        <v>8</v>
      </c>
      <c r="C4" s="6">
        <v>120</v>
      </c>
      <c r="D4" s="1">
        <v>1.1000000000000001</v>
      </c>
      <c r="E4" s="8">
        <f t="shared" si="0"/>
        <v>132</v>
      </c>
      <c r="F4" s="5"/>
    </row>
    <row r="5" spans="1:9" x14ac:dyDescent="0.25">
      <c r="A5" s="2">
        <v>42285</v>
      </c>
      <c r="B5" s="4" t="s">
        <v>8</v>
      </c>
      <c r="C5" s="6">
        <v>300</v>
      </c>
      <c r="D5" s="1">
        <v>1.03</v>
      </c>
      <c r="E5" s="8">
        <f t="shared" si="0"/>
        <v>309</v>
      </c>
    </row>
    <row r="6" spans="1:9" x14ac:dyDescent="0.25">
      <c r="A6" s="2">
        <v>42286</v>
      </c>
      <c r="B6" s="4" t="s">
        <v>8</v>
      </c>
      <c r="C6" s="6">
        <v>50</v>
      </c>
      <c r="D6" s="1">
        <v>1.1000000000000001</v>
      </c>
      <c r="E6" s="8">
        <f t="shared" si="0"/>
        <v>55.000000000000007</v>
      </c>
    </row>
    <row r="7" spans="1:9" x14ac:dyDescent="0.25">
      <c r="A7" s="2">
        <v>42282</v>
      </c>
      <c r="B7" s="4" t="s">
        <v>9</v>
      </c>
      <c r="C7" s="6">
        <v>20</v>
      </c>
      <c r="D7" s="1">
        <v>0.8</v>
      </c>
      <c r="E7" s="8">
        <f t="shared" si="0"/>
        <v>16</v>
      </c>
    </row>
    <row r="8" spans="1:9" x14ac:dyDescent="0.25">
      <c r="A8" s="2">
        <v>42283</v>
      </c>
      <c r="B8" s="4" t="s">
        <v>9</v>
      </c>
      <c r="C8" s="6">
        <v>10</v>
      </c>
      <c r="D8" s="1">
        <v>0.83</v>
      </c>
      <c r="E8" s="8">
        <f t="shared" si="0"/>
        <v>8.2999999999999989</v>
      </c>
    </row>
    <row r="9" spans="1:9" x14ac:dyDescent="0.25">
      <c r="A9" s="2">
        <v>42284</v>
      </c>
      <c r="B9" s="4" t="s">
        <v>9</v>
      </c>
      <c r="C9" s="6">
        <v>20</v>
      </c>
      <c r="D9" s="1">
        <v>0.8</v>
      </c>
      <c r="E9" s="8">
        <f t="shared" si="0"/>
        <v>16</v>
      </c>
      <c r="F9" s="5"/>
    </row>
    <row r="10" spans="1:9" x14ac:dyDescent="0.25">
      <c r="A10" s="2">
        <v>42285</v>
      </c>
      <c r="B10" s="4" t="s">
        <v>9</v>
      </c>
      <c r="C10" s="6">
        <v>10</v>
      </c>
      <c r="D10" s="1">
        <v>0.83</v>
      </c>
      <c r="E10" s="1">
        <f t="shared" si="0"/>
        <v>8.2999999999999989</v>
      </c>
    </row>
    <row r="11" spans="1:9" x14ac:dyDescent="0.25">
      <c r="A11" s="2">
        <v>42286</v>
      </c>
      <c r="B11" s="4" t="s">
        <v>9</v>
      </c>
      <c r="C11" s="6">
        <v>20</v>
      </c>
      <c r="D11" s="1">
        <v>0.8</v>
      </c>
      <c r="E11" s="1">
        <f t="shared" si="0"/>
        <v>16</v>
      </c>
    </row>
    <row r="12" spans="1:9" x14ac:dyDescent="0.25">
      <c r="A12" s="1"/>
      <c r="B12" s="1"/>
      <c r="C12" s="1"/>
      <c r="D12" s="1"/>
    </row>
    <row r="13" spans="1:9" x14ac:dyDescent="0.25">
      <c r="A13" s="1"/>
      <c r="B13" s="1"/>
      <c r="C13" s="1"/>
      <c r="D13" s="1"/>
    </row>
    <row r="14" spans="1:9" x14ac:dyDescent="0.25">
      <c r="A14" s="1"/>
      <c r="B14" s="1"/>
      <c r="C14" s="1"/>
      <c r="D14" s="1"/>
      <c r="I1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-0.249977111117893"/>
  </sheetPr>
  <dimension ref="A1:I23"/>
  <sheetViews>
    <sheetView workbookViewId="0">
      <selection activeCell="C17" sqref="C17:C21"/>
    </sheetView>
  </sheetViews>
  <sheetFormatPr defaultRowHeight="15" x14ac:dyDescent="0.25"/>
  <cols>
    <col min="1" max="1" width="10.5703125" bestFit="1" customWidth="1"/>
    <col min="2" max="2" width="12" bestFit="1" customWidth="1"/>
    <col min="4" max="4" width="10.28515625" bestFit="1" customWidth="1"/>
    <col min="5" max="5" width="13.28515625" bestFit="1" customWidth="1"/>
    <col min="6" max="6" width="14.85546875" bestFit="1" customWidth="1"/>
  </cols>
  <sheetData>
    <row r="1" spans="1:9" ht="29.25" customHeigh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6</v>
      </c>
    </row>
    <row r="2" spans="1:9" x14ac:dyDescent="0.25">
      <c r="A2" s="2">
        <v>42282</v>
      </c>
      <c r="B2" s="4" t="s">
        <v>8</v>
      </c>
      <c r="C2" s="6">
        <v>100</v>
      </c>
      <c r="D2" s="1">
        <v>1.1000000000000001</v>
      </c>
      <c r="E2" s="8">
        <f t="shared" ref="E2:E21" si="0">D2*C2</f>
        <v>110.00000000000001</v>
      </c>
    </row>
    <row r="3" spans="1:9" x14ac:dyDescent="0.25">
      <c r="A3" s="2">
        <v>42283</v>
      </c>
      <c r="B3" s="4" t="s">
        <v>8</v>
      </c>
      <c r="C3" s="6">
        <v>200</v>
      </c>
      <c r="D3" s="1">
        <v>1.05</v>
      </c>
      <c r="E3" s="8">
        <f t="shared" si="0"/>
        <v>210</v>
      </c>
    </row>
    <row r="4" spans="1:9" x14ac:dyDescent="0.25">
      <c r="A4" s="2">
        <v>42284</v>
      </c>
      <c r="B4" s="4" t="s">
        <v>8</v>
      </c>
      <c r="C4" s="6">
        <v>120</v>
      </c>
      <c r="D4" s="1">
        <v>1.1000000000000001</v>
      </c>
      <c r="E4" s="8">
        <f t="shared" si="0"/>
        <v>132</v>
      </c>
      <c r="F4" s="5"/>
    </row>
    <row r="5" spans="1:9" x14ac:dyDescent="0.25">
      <c r="A5" s="2">
        <v>42285</v>
      </c>
      <c r="B5" s="4" t="s">
        <v>8</v>
      </c>
      <c r="C5" s="6">
        <v>300</v>
      </c>
      <c r="D5" s="1">
        <v>1.03</v>
      </c>
      <c r="E5" s="8">
        <f t="shared" si="0"/>
        <v>309</v>
      </c>
    </row>
    <row r="6" spans="1:9" x14ac:dyDescent="0.25">
      <c r="A6" s="2">
        <v>42286</v>
      </c>
      <c r="B6" s="4" t="s">
        <v>8</v>
      </c>
      <c r="C6" s="6">
        <v>50</v>
      </c>
      <c r="D6" s="1">
        <v>1.1000000000000001</v>
      </c>
      <c r="E6" s="8">
        <f t="shared" si="0"/>
        <v>55.000000000000007</v>
      </c>
    </row>
    <row r="7" spans="1:9" x14ac:dyDescent="0.25">
      <c r="A7" s="2">
        <v>42282</v>
      </c>
      <c r="B7" s="4" t="s">
        <v>9</v>
      </c>
      <c r="C7" s="6">
        <v>20</v>
      </c>
      <c r="D7" s="1">
        <v>0.8</v>
      </c>
      <c r="E7" s="8">
        <f t="shared" si="0"/>
        <v>16</v>
      </c>
    </row>
    <row r="8" spans="1:9" x14ac:dyDescent="0.25">
      <c r="A8" s="2">
        <v>42283</v>
      </c>
      <c r="B8" s="4" t="s">
        <v>9</v>
      </c>
      <c r="C8" s="6">
        <v>10</v>
      </c>
      <c r="D8" s="1">
        <v>0.83</v>
      </c>
      <c r="E8" s="8">
        <f t="shared" si="0"/>
        <v>8.2999999999999989</v>
      </c>
    </row>
    <row r="9" spans="1:9" x14ac:dyDescent="0.25">
      <c r="A9" s="2">
        <v>42284</v>
      </c>
      <c r="B9" s="4" t="s">
        <v>9</v>
      </c>
      <c r="C9" s="6">
        <v>20</v>
      </c>
      <c r="D9" s="1">
        <v>0.8</v>
      </c>
      <c r="E9" s="8">
        <f t="shared" si="0"/>
        <v>16</v>
      </c>
      <c r="F9" s="5"/>
    </row>
    <row r="10" spans="1:9" x14ac:dyDescent="0.25">
      <c r="A10" s="2">
        <v>42285</v>
      </c>
      <c r="B10" s="4" t="s">
        <v>9</v>
      </c>
      <c r="C10" s="6">
        <v>10</v>
      </c>
      <c r="D10" s="1">
        <v>0.83</v>
      </c>
      <c r="E10" s="1">
        <f t="shared" si="0"/>
        <v>8.2999999999999989</v>
      </c>
    </row>
    <row r="11" spans="1:9" x14ac:dyDescent="0.25">
      <c r="A11" s="2">
        <v>42286</v>
      </c>
      <c r="B11" s="4" t="s">
        <v>9</v>
      </c>
      <c r="C11" s="6">
        <v>20</v>
      </c>
      <c r="D11" s="1">
        <v>0.8</v>
      </c>
      <c r="E11" s="1">
        <f t="shared" si="0"/>
        <v>16</v>
      </c>
    </row>
    <row r="12" spans="1:9" x14ac:dyDescent="0.25">
      <c r="A12" s="10">
        <v>42309</v>
      </c>
      <c r="B12" s="4" t="s">
        <v>8</v>
      </c>
      <c r="C12" s="6">
        <v>100</v>
      </c>
      <c r="D12" s="1">
        <f>D2-0.02</f>
        <v>1.08</v>
      </c>
      <c r="E12" s="8">
        <f t="shared" si="0"/>
        <v>108</v>
      </c>
    </row>
    <row r="13" spans="1:9" x14ac:dyDescent="0.25">
      <c r="A13" s="10">
        <v>42310</v>
      </c>
      <c r="B13" s="4" t="s">
        <v>8</v>
      </c>
      <c r="C13" s="6">
        <v>200</v>
      </c>
      <c r="D13" s="1">
        <f t="shared" ref="D13:D21" si="1">D3-0.02</f>
        <v>1.03</v>
      </c>
      <c r="E13" s="8">
        <f t="shared" si="0"/>
        <v>206</v>
      </c>
    </row>
    <row r="14" spans="1:9" x14ac:dyDescent="0.25">
      <c r="A14" s="10">
        <v>42311</v>
      </c>
      <c r="B14" s="4" t="s">
        <v>8</v>
      </c>
      <c r="C14" s="6">
        <v>120</v>
      </c>
      <c r="D14" s="1">
        <f t="shared" si="1"/>
        <v>1.08</v>
      </c>
      <c r="E14" s="8">
        <f t="shared" si="0"/>
        <v>129.60000000000002</v>
      </c>
      <c r="F14" s="5"/>
      <c r="G14" s="5"/>
      <c r="I14" s="5"/>
    </row>
    <row r="15" spans="1:9" x14ac:dyDescent="0.25">
      <c r="A15" s="10">
        <v>42312</v>
      </c>
      <c r="B15" s="4" t="s">
        <v>8</v>
      </c>
      <c r="C15" s="6">
        <v>300</v>
      </c>
      <c r="D15" s="1">
        <f t="shared" si="1"/>
        <v>1.01</v>
      </c>
      <c r="E15" s="8">
        <f t="shared" si="0"/>
        <v>303</v>
      </c>
    </row>
    <row r="16" spans="1:9" x14ac:dyDescent="0.25">
      <c r="A16" s="10">
        <v>42313</v>
      </c>
      <c r="B16" s="4" t="s">
        <v>8</v>
      </c>
      <c r="C16" s="6">
        <v>50</v>
      </c>
      <c r="D16" s="1">
        <f t="shared" si="1"/>
        <v>1.08</v>
      </c>
      <c r="E16" s="8">
        <f t="shared" si="0"/>
        <v>54</v>
      </c>
    </row>
    <row r="17" spans="1:6" x14ac:dyDescent="0.25">
      <c r="A17" s="10">
        <v>42314</v>
      </c>
      <c r="B17" s="4" t="s">
        <v>9</v>
      </c>
      <c r="C17" s="6">
        <v>20</v>
      </c>
      <c r="D17" s="1">
        <f t="shared" si="1"/>
        <v>0.78</v>
      </c>
      <c r="E17" s="8">
        <f t="shared" si="0"/>
        <v>15.600000000000001</v>
      </c>
      <c r="F17" s="5"/>
    </row>
    <row r="18" spans="1:6" x14ac:dyDescent="0.25">
      <c r="A18" s="10">
        <v>42315</v>
      </c>
      <c r="B18" s="4" t="s">
        <v>9</v>
      </c>
      <c r="C18" s="6">
        <v>10</v>
      </c>
      <c r="D18" s="1">
        <f t="shared" si="1"/>
        <v>0.80999999999999994</v>
      </c>
      <c r="E18" s="8">
        <f t="shared" si="0"/>
        <v>8.1</v>
      </c>
      <c r="F18" s="5"/>
    </row>
    <row r="19" spans="1:6" x14ac:dyDescent="0.25">
      <c r="A19" s="10">
        <v>42316</v>
      </c>
      <c r="B19" s="4" t="s">
        <v>9</v>
      </c>
      <c r="C19" s="6">
        <v>20</v>
      </c>
      <c r="D19" s="1">
        <f t="shared" si="1"/>
        <v>0.78</v>
      </c>
      <c r="E19" s="8">
        <f t="shared" si="0"/>
        <v>15.600000000000001</v>
      </c>
      <c r="F19" s="5"/>
    </row>
    <row r="20" spans="1:6" x14ac:dyDescent="0.25">
      <c r="A20" s="10">
        <v>42317</v>
      </c>
      <c r="B20" s="4" t="s">
        <v>9</v>
      </c>
      <c r="C20" s="6">
        <v>10</v>
      </c>
      <c r="D20" s="1">
        <f t="shared" si="1"/>
        <v>0.80999999999999994</v>
      </c>
      <c r="E20" s="1">
        <f t="shared" si="0"/>
        <v>8.1</v>
      </c>
      <c r="F20" s="5"/>
    </row>
    <row r="21" spans="1:6" x14ac:dyDescent="0.25">
      <c r="A21" s="10">
        <v>42318</v>
      </c>
      <c r="B21" s="4" t="s">
        <v>9</v>
      </c>
      <c r="C21" s="6">
        <v>20</v>
      </c>
      <c r="D21" s="1">
        <f t="shared" si="1"/>
        <v>0.78</v>
      </c>
      <c r="E21" s="1">
        <f t="shared" si="0"/>
        <v>15.600000000000001</v>
      </c>
      <c r="F21" s="5"/>
    </row>
    <row r="23" spans="1:6" x14ac:dyDescent="0.25">
      <c r="F23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9:M26"/>
  <sheetViews>
    <sheetView showGridLines="0" showRowColHeaders="0" tabSelected="1" workbookViewId="0">
      <selection activeCell="H7" sqref="H7"/>
    </sheetView>
  </sheetViews>
  <sheetFormatPr defaultRowHeight="15" x14ac:dyDescent="0.25"/>
  <cols>
    <col min="1" max="1" width="9.42578125" customWidth="1"/>
    <col min="2" max="2" width="13.7109375" bestFit="1" customWidth="1"/>
    <col min="3" max="3" width="8" customWidth="1"/>
    <col min="4" max="4" width="17.7109375" bestFit="1" customWidth="1"/>
    <col min="5" max="5" width="13.7109375" bestFit="1" customWidth="1"/>
    <col min="6" max="6" width="12.140625" customWidth="1"/>
  </cols>
  <sheetData>
    <row r="9" spans="1:13" x14ac:dyDescent="0.25">
      <c r="A9" s="20" t="s">
        <v>7</v>
      </c>
      <c r="B9" s="21" t="s">
        <v>4</v>
      </c>
      <c r="C9" s="20" t="s">
        <v>5</v>
      </c>
      <c r="D9" s="20" t="s">
        <v>12</v>
      </c>
      <c r="E9" s="20" t="s">
        <v>10</v>
      </c>
      <c r="F9" s="20" t="s">
        <v>11</v>
      </c>
    </row>
    <row r="10" spans="1:13" x14ac:dyDescent="0.25">
      <c r="A10" s="22">
        <v>42282</v>
      </c>
      <c r="B10" s="23" t="s">
        <v>8</v>
      </c>
      <c r="C10" s="24">
        <v>420</v>
      </c>
      <c r="D10" s="25">
        <f>FIFO(ExA!$C$2:$D$6,C10)</f>
        <v>450.6</v>
      </c>
      <c r="E10" s="26">
        <f>SUM(ExA!C2:C6)-C10</f>
        <v>330</v>
      </c>
      <c r="F10" s="27">
        <f>SUM(ExA!E2:E6)-D10</f>
        <v>343.4</v>
      </c>
      <c r="G10" s="13"/>
      <c r="J10" s="9"/>
      <c r="K10" s="4"/>
      <c r="L10" s="3"/>
      <c r="M10" s="7"/>
    </row>
    <row r="11" spans="1:13" x14ac:dyDescent="0.25">
      <c r="A11" s="15"/>
      <c r="B11" s="4"/>
      <c r="C11" s="17"/>
      <c r="D11" s="18"/>
      <c r="E11" s="14"/>
      <c r="F11" s="14"/>
      <c r="J11" s="9"/>
      <c r="K11" s="4"/>
      <c r="L11" s="3"/>
      <c r="M11" s="7"/>
    </row>
    <row r="12" spans="1:13" x14ac:dyDescent="0.25">
      <c r="A12" s="14"/>
      <c r="B12" s="4"/>
      <c r="C12" s="16"/>
      <c r="D12" s="16"/>
      <c r="E12" s="14"/>
      <c r="F12" s="14"/>
      <c r="J12" s="9"/>
      <c r="K12" s="4"/>
      <c r="L12" s="3"/>
    </row>
    <row r="13" spans="1:13" x14ac:dyDescent="0.25">
      <c r="A13" s="14"/>
      <c r="B13" s="4"/>
      <c r="C13" s="16"/>
      <c r="D13" s="16"/>
      <c r="E13" s="14"/>
      <c r="F13" s="14"/>
      <c r="J13" s="9"/>
      <c r="K13" s="4"/>
      <c r="L13" s="3"/>
    </row>
    <row r="14" spans="1:13" x14ac:dyDescent="0.25">
      <c r="A14" s="14"/>
      <c r="B14" s="4"/>
      <c r="C14" s="14"/>
      <c r="D14" s="16"/>
      <c r="E14" s="14"/>
      <c r="F14" s="14"/>
    </row>
    <row r="15" spans="1:13" x14ac:dyDescent="0.25">
      <c r="A15" s="20" t="s">
        <v>7</v>
      </c>
      <c r="B15" s="21" t="s">
        <v>4</v>
      </c>
      <c r="C15" s="20" t="s">
        <v>5</v>
      </c>
      <c r="D15" s="20" t="s">
        <v>12</v>
      </c>
      <c r="E15" s="20" t="s">
        <v>10</v>
      </c>
      <c r="F15" s="20" t="s">
        <v>11</v>
      </c>
    </row>
    <row r="16" spans="1:13" x14ac:dyDescent="0.25">
      <c r="A16" s="22">
        <v>42282</v>
      </c>
      <c r="B16" s="23" t="s">
        <v>8</v>
      </c>
      <c r="C16" s="24">
        <v>420</v>
      </c>
      <c r="D16" s="25">
        <f>fifo1(ExB!$B$2:$D$11,B16,C16)</f>
        <v>452</v>
      </c>
      <c r="E16" s="26">
        <f>SUMIFS(ExB!$C$2:$C$11,ExB!$B$2:$B$11,$B16)-C16</f>
        <v>350</v>
      </c>
      <c r="F16" s="27">
        <f>SUMIFS(ExB!$E$2:$E$11,ExB!$B$2:$B$11,$B16)-D16</f>
        <v>364</v>
      </c>
    </row>
    <row r="17" spans="1:6" x14ac:dyDescent="0.25">
      <c r="A17" s="22">
        <v>42282</v>
      </c>
      <c r="B17" s="23" t="s">
        <v>9</v>
      </c>
      <c r="C17" s="24">
        <v>78</v>
      </c>
      <c r="D17" s="25">
        <f>fifo1(ExB!$B$2:$D$11,B17,C17)</f>
        <v>62.999999999999993</v>
      </c>
      <c r="E17" s="26">
        <f>SUMIFS(ExB!$C$2:$C$11,ExB!$B$2:$B$11,$B17)-C17</f>
        <v>2</v>
      </c>
      <c r="F17" s="27">
        <f>SUMIFS(ExB!$E$2:$E$11,ExB!$B$2:$B$11,$B17)-D17</f>
        <v>1.6000000000000014</v>
      </c>
    </row>
    <row r="18" spans="1:6" x14ac:dyDescent="0.25">
      <c r="A18" s="14"/>
      <c r="C18" s="14"/>
      <c r="D18" s="14"/>
      <c r="E18" s="14"/>
      <c r="F18" s="14"/>
    </row>
    <row r="19" spans="1:6" x14ac:dyDescent="0.25">
      <c r="A19" s="14"/>
      <c r="C19" s="14"/>
      <c r="D19" s="14"/>
      <c r="E19" s="14"/>
      <c r="F19" s="14"/>
    </row>
    <row r="20" spans="1:6" x14ac:dyDescent="0.25">
      <c r="A20" s="14"/>
      <c r="C20" s="14"/>
      <c r="D20" s="14"/>
      <c r="E20" s="14"/>
      <c r="F20" s="14"/>
    </row>
    <row r="21" spans="1:6" x14ac:dyDescent="0.25">
      <c r="A21" s="20" t="s">
        <v>7</v>
      </c>
      <c r="B21" s="21" t="s">
        <v>4</v>
      </c>
      <c r="C21" s="20" t="s">
        <v>5</v>
      </c>
      <c r="D21" s="20" t="s">
        <v>12</v>
      </c>
      <c r="E21" s="20" t="s">
        <v>10</v>
      </c>
      <c r="F21" s="20" t="s">
        <v>11</v>
      </c>
    </row>
    <row r="22" spans="1:6" x14ac:dyDescent="0.25">
      <c r="A22" s="22">
        <v>42282</v>
      </c>
      <c r="B22" s="23" t="s">
        <v>8</v>
      </c>
      <c r="C22" s="24">
        <v>420</v>
      </c>
      <c r="D22" s="25">
        <f>fifo2(ExC!$A$2:$D$21,A22,B22,C22)</f>
        <v>452</v>
      </c>
      <c r="E22" s="26">
        <f>SUMPRODUCT((MONTH(ExC!$A$2:$A$21)=MONTH(A22))*(ExC!$B$2:$B$21=$B22)*(ExC!$C$2:$C$21))-C22</f>
        <v>350</v>
      </c>
      <c r="F22" s="27">
        <f>SUMPRODUCT((MONTH(ExC!$A$2:$A$21)=MONTH(A22))*(ExC!$B$2:$B$21=$B22)*(ExC!$E$2:$E$21))-D22</f>
        <v>364</v>
      </c>
    </row>
    <row r="23" spans="1:6" x14ac:dyDescent="0.25">
      <c r="A23" s="22">
        <v>42282</v>
      </c>
      <c r="B23" s="23" t="s">
        <v>9</v>
      </c>
      <c r="C23" s="24">
        <v>78</v>
      </c>
      <c r="D23" s="25">
        <f>fifo2(ExC!$A$2:$D$21,A23,B23,C23)</f>
        <v>62.999999999999993</v>
      </c>
      <c r="E23" s="26">
        <f>SUMPRODUCT((MONTH(ExC!$A$2:$A$21)=MONTH(A23))*(ExC!$B$2:$B$21=$B23)*(ExC!$C$2:$C$21))-C23</f>
        <v>2</v>
      </c>
      <c r="F23" s="27">
        <f>SUMPRODUCT((MONTH(ExC!$A$2:$A$21)=MONTH(A23))*(ExC!$B$2:$B$21=$B23)*(ExC!$E$2:$E$21))-D23</f>
        <v>1.6000000000000014</v>
      </c>
    </row>
    <row r="24" spans="1:6" x14ac:dyDescent="0.25">
      <c r="A24" s="22">
        <v>42313</v>
      </c>
      <c r="B24" s="23" t="s">
        <v>8</v>
      </c>
      <c r="C24" s="24">
        <v>400</v>
      </c>
      <c r="D24" s="25">
        <f>fifo2(ExC!$A$2:$D$21,A24,B24,C24)</f>
        <v>422</v>
      </c>
      <c r="E24" s="26">
        <f>SUMPRODUCT((MONTH(ExC!$A$2:$A$21)=MONTH(A24))*(ExC!$B$2:$B$21=$B24)*(ExC!$C$2:$C$21))-C24</f>
        <v>370</v>
      </c>
      <c r="F24" s="27">
        <f>SUMPRODUCT((MONTH(ExC!$A$2:$A$21)=MONTH(A24))*(ExC!$B$2:$B$21=$B24)*(ExC!$E$2:$E$21))-D24</f>
        <v>378.6</v>
      </c>
    </row>
    <row r="25" spans="1:6" x14ac:dyDescent="0.25">
      <c r="A25" s="22">
        <v>42313</v>
      </c>
      <c r="B25" s="23" t="s">
        <v>9</v>
      </c>
      <c r="C25" s="24">
        <v>70</v>
      </c>
      <c r="D25" s="25">
        <f>fifo2(ExC!$A$2:$D$21,A25,B25,C25)</f>
        <v>55.199999999999996</v>
      </c>
      <c r="E25" s="26">
        <f>SUMPRODUCT((MONTH(ExC!$A$2:$A$21)=MONTH(A25))*(ExC!$B$2:$B$21=$B25)*(ExC!$C$2:$C$21))-C25</f>
        <v>10</v>
      </c>
      <c r="F25" s="27">
        <f>SUMPRODUCT((MONTH(ExC!$A$2:$A$21)=MONTH(A25))*(ExC!$B$2:$B$21=$B25)*(ExC!$E$2:$E$21))-D25</f>
        <v>7.8000000000000114</v>
      </c>
    </row>
    <row r="26" spans="1:6" x14ac:dyDescent="0.25">
      <c r="C26" s="14"/>
      <c r="D26" s="19"/>
      <c r="E26" s="14"/>
      <c r="F26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</vt:lpstr>
      <vt:lpstr>ExB</vt:lpstr>
      <vt:lpstr>ExC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marcus small</cp:lastModifiedBy>
  <dcterms:created xsi:type="dcterms:W3CDTF">2015-10-10T12:19:32Z</dcterms:created>
  <dcterms:modified xsi:type="dcterms:W3CDTF">2019-05-18T12:42:29Z</dcterms:modified>
</cp:coreProperties>
</file>